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03\1 výzva\"/>
    </mc:Choice>
  </mc:AlternateContent>
  <xr:revisionPtr revIDLastSave="0" documentId="13_ncr:1_{F7BDD9FA-E67A-470A-858C-F787711A7106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7" i="1"/>
  <c r="T7" i="1"/>
  <c r="S8" i="1"/>
  <c r="P7" i="1"/>
  <c r="P8" i="1"/>
  <c r="P10" i="1"/>
  <c r="S10" i="1"/>
  <c r="T10" i="1"/>
  <c r="Q13" i="1" l="1"/>
  <c r="R13" i="1"/>
</calcChain>
</file>

<file path=xl/sharedStrings.xml><?xml version="1.0" encoding="utf-8"?>
<sst xmlns="http://schemas.openxmlformats.org/spreadsheetml/2006/main" count="59" uniqueCount="51">
  <si>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</si>
  <si>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</si>
  <si>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</si>
  <si>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</si>
  <si>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</si>
  <si>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</si>
  <si>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</si>
  <si>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</si>
  <si>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</si>
  <si>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</si>
  <si>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</si>
  <si>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</si>
  <si>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</si>
  <si>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</si>
  <si>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</si>
  <si>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</si>
  <si>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</si>
  <si>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</si>
  <si>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</si>
  <si>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</si>
  <si>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</si>
  <si>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</si>
  <si>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</si>
  <si>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</si>
  <si>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</si>
  <si>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</si>
  <si>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</si>
  <si>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</si>
  <si>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</si>
  <si>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</si>
  <si>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</si>
  <si>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</si>
  <si>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</si>
  <si>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</si>
  <si>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21 dní</t>
  </si>
  <si>
    <t>Samostatná faktura</t>
  </si>
  <si>
    <t>SSD disk</t>
  </si>
  <si>
    <t>Záruka na zboží min. 60 měsíců.</t>
  </si>
  <si>
    <t>Mgr. Jakub Pendl,
E-mail: pendl@kma.zcu.cz</t>
  </si>
  <si>
    <t>Technická 8, 
301 00 Plzeň,
Fakulta aplikovaných věd - Katedra matematiky,
místnost UC 260 nebo UC 226</t>
  </si>
  <si>
    <t>Provedení: M.2 2280 SSD.
Rozhraní: SATA III 6 Gb/s.
Kapacita: min. 500 GB.
Rychlost čtení: min. 550 MB/s.
Rychlost zápisu: min. 500 MB/s.
Životnost: min. 200 TBW.
Záruka: min. 60 měsíců.</t>
  </si>
  <si>
    <t xml:space="preserve">Příloha č. 2 Kupní smlouvy - technická specifikace
Výpočetní technika (III.) 003 - 2025 </t>
  </si>
  <si>
    <t>Monitor 27"</t>
  </si>
  <si>
    <t>Displej 27" s minimálním rozlišením 4K UHD 3840 x 2160 typu IPS. 
Povrch displeje matný nebo antireflexní. 
Doba odezvy displeje 8 ms nebo menší. 
Jas 350 cd/m2 nebo větší. 
Minimální počty a typy vstupů: 1x DisplayPort 1.4, 1x HDMI. 
Propojovací kabel DP nebo HDMI součástí dodávky. 
Výškově nastavitelný s možností otočení o 90° (pivot).  
Energetická třída učinnosti maximálně F.
Záruka 36 měsíců.</t>
  </si>
  <si>
    <t>doc. Ing. Václav Vaněk, Ph.D.,
Tel.: 37763 8260,
721 772 314</t>
  </si>
  <si>
    <t>Univerzitní 22, 
301 00 Plzeň,
Fakulta strojní - Děkanát,
místnost UV 208</t>
  </si>
  <si>
    <t>Operační systém Windows 64-bit, předinstalovaný (Windows 11 Pro, nesmí to být licence typu K12 (EDU)).
OS Windows požadujeme z důvodu kompatibility s interními aplikacemi ZČU (Stag, Magion,...).
Existence ovladačů použitého HW ve Windows 11.</t>
  </si>
  <si>
    <t>Záruka na zboží 36 měsíců, servis NBD on site.</t>
  </si>
  <si>
    <t>Záruka na zboží 36 měsíců.</t>
  </si>
  <si>
    <t>GPU min. 6 GB dedikovaná. 
Výkon procesoru v Passmark CPU vÍce než 20 000 bodů.
Min. 10-jádrové CPU. 
Operační paměť minimálně 16 GB RAM.
Displej s úhlopříčkou 15,6'' s technologií min. Full HD, min. 2560 × 1600. 
Úložiště typu SSD o kapacitě minimálně 51 2 GB. 
Integrovaná wifi karta. 
Síťová karta 1 Gb/s Ethernet s podporou PXE.
Konektor RJ-45 integrovaný přímo na těle NTB.
CZ Klávesnice s podsvícením nebo alternativním způsobem zlepšení viditelnosti ve tmě. 
Klávesnice musí být odolná proti polití.
Webkamera a mikrofon.
Touchpad.
Notebook musí obsahovat digitální grafický výstup.
Podpora prostřednictvím internetu musí umožňovat stahování ovladačů a manuálu z internetu adresně pro konkrétní zadaný typ (sériové číslo) zařízení.
Baterie alespoň 72 Wh, výdrž až 22 hodin. 
Mminimálně 2x USB-A port a 1x USB-C, USB-C musí umožňovat napájení a přenos obrazu.
Min. port HDMI a port pro sluchátka. 
Kovový nebo kompozitní vnitřní rám.
Záruka 36 měsíců, servis NBD on site.</t>
  </si>
  <si>
    <t>Notebook 15,6''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</si>
</sst>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40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7" fillId="4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16" fillId="6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7" fillId="4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19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3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7" fillId="6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27" fillId="4" borderId="21" xfId="0" applyFont="1" applyFill="1" applyBorder="1" applyAlignment="1" applyProtection="1">
      <alignment horizontal="center" vertical="center" wrapText="1"/>
      <protection locked="0"/>
    </xf>
    <xf numFmtId="0" fontId="27" fillId="4" borderId="13" xfId="0" applyFont="1" applyFill="1" applyBorder="1" applyAlignment="1" applyProtection="1">
      <alignment horizontal="center" vertical="center" wrapTex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46" zoomScaleNormal="46" workbookViewId="0">
      <selection activeCell="H10" sqref="H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8" customWidth="1"/>
    <col min="5" max="5" width="10.5703125" style="22" customWidth="1"/>
    <col min="6" max="6" width="127.140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1.85546875" style="1" customWidth="1"/>
    <col min="13" max="13" width="31" style="1" customWidth="1"/>
    <col min="14" max="14" width="28.28515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41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31</v>
      </c>
      <c r="H6" s="30" t="s">
        <v>25</v>
      </c>
      <c r="I6" s="31" t="s">
        <v>17</v>
      </c>
      <c r="J6" s="29" t="s">
        <v>18</v>
      </c>
      <c r="K6" s="29" t="s">
        <v>33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142.5" customHeight="1" thickTop="1" thickBot="1" x14ac:dyDescent="0.3">
      <c r="A7" s="36"/>
      <c r="B7" s="37">
        <v>1</v>
      </c>
      <c r="C7" s="38" t="s">
        <v>36</v>
      </c>
      <c r="D7" s="39">
        <v>3</v>
      </c>
      <c r="E7" s="40" t="s">
        <v>28</v>
      </c>
      <c r="F7" s="41" t="s">
        <v>40</v>
      </c>
      <c r="G7" s="130"/>
      <c r="H7" s="42" t="s">
        <v>32</v>
      </c>
      <c r="I7" s="43" t="s">
        <v>35</v>
      </c>
      <c r="J7" s="44" t="s">
        <v>32</v>
      </c>
      <c r="K7" s="45"/>
      <c r="L7" s="46" t="s">
        <v>37</v>
      </c>
      <c r="M7" s="47" t="s">
        <v>38</v>
      </c>
      <c r="N7" s="47" t="s">
        <v>39</v>
      </c>
      <c r="O7" s="48" t="s">
        <v>34</v>
      </c>
      <c r="P7" s="49">
        <f>D7*Q7</f>
        <v>3333</v>
      </c>
      <c r="Q7" s="50">
        <v>1111</v>
      </c>
      <c r="R7" s="136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13</v>
      </c>
    </row>
    <row r="8" spans="1:22" ht="341.25" customHeight="1" x14ac:dyDescent="0.25">
      <c r="A8" s="36"/>
      <c r="B8" s="55">
        <v>2</v>
      </c>
      <c r="C8" s="56" t="s">
        <v>50</v>
      </c>
      <c r="D8" s="57">
        <v>1</v>
      </c>
      <c r="E8" s="58" t="s">
        <v>28</v>
      </c>
      <c r="F8" s="59" t="s">
        <v>49</v>
      </c>
      <c r="G8" s="131"/>
      <c r="H8" s="134"/>
      <c r="I8" s="60" t="s">
        <v>35</v>
      </c>
      <c r="J8" s="61" t="s">
        <v>32</v>
      </c>
      <c r="K8" s="62"/>
      <c r="L8" s="63" t="s">
        <v>47</v>
      </c>
      <c r="M8" s="64" t="s">
        <v>44</v>
      </c>
      <c r="N8" s="64" t="s">
        <v>45</v>
      </c>
      <c r="O8" s="65" t="s">
        <v>34</v>
      </c>
      <c r="P8" s="66">
        <f>D8*Q8</f>
        <v>27000</v>
      </c>
      <c r="Q8" s="67">
        <v>27000</v>
      </c>
      <c r="R8" s="137"/>
      <c r="S8" s="68">
        <f>D8*R8</f>
        <v>0</v>
      </c>
      <c r="T8" s="69" t="str">
        <f>IF(ISNUMBER(R8+R9), IF(R8+R9&gt;Q8,"NEVYHOVUJE","VYHOVUJE")," ")</f>
        <v>VYHOVUJE</v>
      </c>
      <c r="U8" s="70"/>
      <c r="V8" s="71" t="s">
        <v>11</v>
      </c>
    </row>
    <row r="9" spans="1:22" ht="69" customHeight="1" x14ac:dyDescent="0.25">
      <c r="A9" s="36"/>
      <c r="B9" s="72"/>
      <c r="C9" s="73"/>
      <c r="D9" s="74"/>
      <c r="E9" s="75"/>
      <c r="F9" s="76" t="s">
        <v>46</v>
      </c>
      <c r="G9" s="132"/>
      <c r="H9" s="77" t="s">
        <v>32</v>
      </c>
      <c r="I9" s="78"/>
      <c r="J9" s="79"/>
      <c r="K9" s="80"/>
      <c r="L9" s="81"/>
      <c r="M9" s="82"/>
      <c r="N9" s="82"/>
      <c r="O9" s="83"/>
      <c r="P9" s="84"/>
      <c r="Q9" s="85"/>
      <c r="R9" s="138"/>
      <c r="S9" s="86">
        <f>D8*R9</f>
        <v>0</v>
      </c>
      <c r="T9" s="87"/>
      <c r="U9" s="88"/>
      <c r="V9" s="89"/>
    </row>
    <row r="10" spans="1:22" ht="162.75" customHeight="1" thickBot="1" x14ac:dyDescent="0.3">
      <c r="A10" s="36"/>
      <c r="B10" s="90">
        <v>3</v>
      </c>
      <c r="C10" s="91" t="s">
        <v>42</v>
      </c>
      <c r="D10" s="92">
        <v>1</v>
      </c>
      <c r="E10" s="93" t="s">
        <v>28</v>
      </c>
      <c r="F10" s="94" t="s">
        <v>43</v>
      </c>
      <c r="G10" s="133"/>
      <c r="H10" s="135"/>
      <c r="I10" s="95"/>
      <c r="J10" s="96"/>
      <c r="K10" s="97"/>
      <c r="L10" s="98" t="s">
        <v>48</v>
      </c>
      <c r="M10" s="99"/>
      <c r="N10" s="99"/>
      <c r="O10" s="100"/>
      <c r="P10" s="101">
        <f>D10*Q10</f>
        <v>3000</v>
      </c>
      <c r="Q10" s="102">
        <v>3000</v>
      </c>
      <c r="R10" s="139"/>
      <c r="S10" s="103">
        <f>D10*R10</f>
        <v>0</v>
      </c>
      <c r="T10" s="104" t="str">
        <f t="shared" ref="T10" si="1">IF(ISNUMBER(R10), IF(R10&gt;Q10,"NEVYHOVUJE","VYHOVUJE")," ")</f>
        <v xml:space="preserve"> </v>
      </c>
      <c r="U10" s="105"/>
      <c r="V10" s="106" t="s">
        <v>12</v>
      </c>
    </row>
    <row r="11" spans="1:22" ht="17.45" customHeight="1" thickTop="1" thickBot="1" x14ac:dyDescent="0.3"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  <c r="V11" s="107"/>
    </row>
    <row r="12" spans="1:22" ht="51.75" customHeight="1" thickTop="1" thickBot="1" x14ac:dyDescent="0.3">
      <c r="B12" s="108" t="s">
        <v>27</v>
      </c>
      <c r="C12" s="108"/>
      <c r="D12" s="108"/>
      <c r="E12" s="108"/>
      <c r="F12" s="108"/>
      <c r="G12" s="108"/>
      <c r="H12" s="109"/>
      <c r="I12" s="109"/>
      <c r="J12" s="110"/>
      <c r="K12" s="110"/>
      <c r="L12" s="27"/>
      <c r="M12" s="27"/>
      <c r="N12" s="27"/>
      <c r="O12" s="111"/>
      <c r="P12" s="111"/>
      <c r="Q12" s="112" t="s">
        <v>9</v>
      </c>
      <c r="R12" s="113" t="s">
        <v>10</v>
      </c>
      <c r="S12" s="114"/>
      <c r="T12" s="115"/>
      <c r="U12" s="116"/>
      <c r="V12" s="117"/>
    </row>
    <row r="13" spans="1:22" ht="50.45" customHeight="1" thickTop="1" thickBot="1" x14ac:dyDescent="0.3">
      <c r="B13" s="118" t="s">
        <v>26</v>
      </c>
      <c r="C13" s="118"/>
      <c r="D13" s="118"/>
      <c r="E13" s="118"/>
      <c r="F13" s="118"/>
      <c r="G13" s="118"/>
      <c r="H13" s="118"/>
      <c r="I13" s="119"/>
      <c r="L13" s="7"/>
      <c r="M13" s="7"/>
      <c r="N13" s="7"/>
      <c r="O13" s="120"/>
      <c r="P13" s="120"/>
      <c r="Q13" s="121">
        <f>SUM(P7:P10)</f>
        <v>33333</v>
      </c>
      <c r="R13" s="122">
        <f>SUM(S7:S10)</f>
        <v>0</v>
      </c>
      <c r="S13" s="123"/>
      <c r="T13" s="124"/>
    </row>
    <row r="14" spans="1:22" ht="15.75" thickTop="1" x14ac:dyDescent="0.25">
      <c r="B14" s="125" t="s">
        <v>30</v>
      </c>
      <c r="C14" s="125"/>
      <c r="D14" s="125"/>
      <c r="E14" s="125"/>
      <c r="F14" s="125"/>
      <c r="G14" s="125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26"/>
      <c r="C15" s="126"/>
      <c r="D15" s="126"/>
      <c r="E15" s="126"/>
      <c r="F15" s="12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6"/>
      <c r="C16" s="126"/>
      <c r="D16" s="126"/>
      <c r="E16" s="126"/>
      <c r="F16" s="12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6"/>
      <c r="C17" s="126"/>
      <c r="D17" s="126"/>
      <c r="E17" s="126"/>
      <c r="F17" s="12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110"/>
      <c r="D18" s="127"/>
      <c r="E18" s="110"/>
      <c r="F18" s="110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29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10"/>
      <c r="D20" s="127"/>
      <c r="E20" s="110"/>
      <c r="F20" s="110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10"/>
      <c r="D21" s="127"/>
      <c r="E21" s="110"/>
      <c r="F21" s="110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10"/>
      <c r="D22" s="127"/>
      <c r="E22" s="110"/>
      <c r="F22" s="110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0"/>
      <c r="D23" s="127"/>
      <c r="E23" s="110"/>
      <c r="F23" s="110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0"/>
      <c r="D24" s="127"/>
      <c r="E24" s="110"/>
      <c r="F24" s="110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0"/>
      <c r="D25" s="127"/>
      <c r="E25" s="110"/>
      <c r="F25" s="110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0"/>
      <c r="D26" s="127"/>
      <c r="E26" s="110"/>
      <c r="F26" s="11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0"/>
      <c r="D27" s="127"/>
      <c r="E27" s="110"/>
      <c r="F27" s="11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0"/>
      <c r="D28" s="127"/>
      <c r="E28" s="110"/>
      <c r="F28" s="11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0"/>
      <c r="D29" s="127"/>
      <c r="E29" s="110"/>
      <c r="F29" s="110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0"/>
      <c r="D30" s="127"/>
      <c r="E30" s="110"/>
      <c r="F30" s="11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0"/>
      <c r="D31" s="127"/>
      <c r="E31" s="110"/>
      <c r="F31" s="11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0"/>
      <c r="D32" s="127"/>
      <c r="E32" s="110"/>
      <c r="F32" s="11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0"/>
      <c r="D33" s="127"/>
      <c r="E33" s="110"/>
      <c r="F33" s="11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0"/>
      <c r="D34" s="127"/>
      <c r="E34" s="110"/>
      <c r="F34" s="11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0"/>
      <c r="D35" s="127"/>
      <c r="E35" s="110"/>
      <c r="F35" s="11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0"/>
      <c r="D36" s="127"/>
      <c r="E36" s="110"/>
      <c r="F36" s="11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0"/>
      <c r="D37" s="127"/>
      <c r="E37" s="110"/>
      <c r="F37" s="11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0"/>
      <c r="D38" s="127"/>
      <c r="E38" s="110"/>
      <c r="F38" s="11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0"/>
      <c r="D39" s="127"/>
      <c r="E39" s="110"/>
      <c r="F39" s="11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0"/>
      <c r="D40" s="127"/>
      <c r="E40" s="110"/>
      <c r="F40" s="11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0"/>
      <c r="D41" s="127"/>
      <c r="E41" s="110"/>
      <c r="F41" s="11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0"/>
      <c r="D42" s="127"/>
      <c r="E42" s="110"/>
      <c r="F42" s="11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0"/>
      <c r="D43" s="127"/>
      <c r="E43" s="110"/>
      <c r="F43" s="11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0"/>
      <c r="D44" s="127"/>
      <c r="E44" s="110"/>
      <c r="F44" s="11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0"/>
      <c r="D45" s="127"/>
      <c r="E45" s="110"/>
      <c r="F45" s="11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0"/>
      <c r="D46" s="127"/>
      <c r="E46" s="110"/>
      <c r="F46" s="11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0"/>
      <c r="D47" s="127"/>
      <c r="E47" s="110"/>
      <c r="F47" s="11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0"/>
      <c r="D48" s="127"/>
      <c r="E48" s="110"/>
      <c r="F48" s="11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0"/>
      <c r="D49" s="127"/>
      <c r="E49" s="110"/>
      <c r="F49" s="11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0"/>
      <c r="D50" s="127"/>
      <c r="E50" s="110"/>
      <c r="F50" s="11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0"/>
      <c r="D51" s="127"/>
      <c r="E51" s="110"/>
      <c r="F51" s="11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0"/>
      <c r="D52" s="127"/>
      <c r="E52" s="110"/>
      <c r="F52" s="11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0"/>
      <c r="D53" s="127"/>
      <c r="E53" s="110"/>
      <c r="F53" s="11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0"/>
      <c r="D54" s="127"/>
      <c r="E54" s="110"/>
      <c r="F54" s="11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0"/>
      <c r="D55" s="127"/>
      <c r="E55" s="110"/>
      <c r="F55" s="11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0"/>
      <c r="D56" s="127"/>
      <c r="E56" s="110"/>
      <c r="F56" s="11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0"/>
      <c r="D57" s="127"/>
      <c r="E57" s="110"/>
      <c r="F57" s="11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0"/>
      <c r="D58" s="127"/>
      <c r="E58" s="110"/>
      <c r="F58" s="11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0"/>
      <c r="D59" s="127"/>
      <c r="E59" s="110"/>
      <c r="F59" s="11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0"/>
      <c r="D60" s="127"/>
      <c r="E60" s="110"/>
      <c r="F60" s="11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0"/>
      <c r="D61" s="127"/>
      <c r="E61" s="110"/>
      <c r="F61" s="11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0"/>
      <c r="D62" s="127"/>
      <c r="E62" s="110"/>
      <c r="F62" s="11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0"/>
      <c r="D63" s="127"/>
      <c r="E63" s="110"/>
      <c r="F63" s="11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0"/>
      <c r="D64" s="127"/>
      <c r="E64" s="110"/>
      <c r="F64" s="11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0"/>
      <c r="D65" s="127"/>
      <c r="E65" s="110"/>
      <c r="F65" s="11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0"/>
      <c r="D66" s="127"/>
      <c r="E66" s="110"/>
      <c r="F66" s="11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0"/>
      <c r="D67" s="127"/>
      <c r="E67" s="110"/>
      <c r="F67" s="11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0"/>
      <c r="D68" s="127"/>
      <c r="E68" s="110"/>
      <c r="F68" s="11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0"/>
      <c r="D69" s="127"/>
      <c r="E69" s="110"/>
      <c r="F69" s="11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0"/>
      <c r="D70" s="127"/>
      <c r="E70" s="110"/>
      <c r="F70" s="11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0"/>
      <c r="D71" s="127"/>
      <c r="E71" s="110"/>
      <c r="F71" s="11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0"/>
      <c r="D72" s="127"/>
      <c r="E72" s="110"/>
      <c r="F72" s="11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0"/>
      <c r="D73" s="127"/>
      <c r="E73" s="110"/>
      <c r="F73" s="11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0"/>
      <c r="D74" s="127"/>
      <c r="E74" s="110"/>
      <c r="F74" s="11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0"/>
      <c r="D75" s="127"/>
      <c r="E75" s="110"/>
      <c r="F75" s="11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0"/>
      <c r="D76" s="127"/>
      <c r="E76" s="110"/>
      <c r="F76" s="11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0"/>
      <c r="D77" s="127"/>
      <c r="E77" s="110"/>
      <c r="F77" s="11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0"/>
      <c r="D78" s="127"/>
      <c r="E78" s="110"/>
      <c r="F78" s="11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0"/>
      <c r="D79" s="127"/>
      <c r="E79" s="110"/>
      <c r="F79" s="11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0"/>
      <c r="D80" s="127"/>
      <c r="E80" s="110"/>
      <c r="F80" s="11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0"/>
      <c r="D81" s="127"/>
      <c r="E81" s="110"/>
      <c r="F81" s="11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0"/>
      <c r="D82" s="127"/>
      <c r="E82" s="110"/>
      <c r="F82" s="11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0"/>
      <c r="D83" s="127"/>
      <c r="E83" s="110"/>
      <c r="F83" s="11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0"/>
      <c r="D84" s="127"/>
      <c r="E84" s="110"/>
      <c r="F84" s="11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0"/>
      <c r="D85" s="127"/>
      <c r="E85" s="110"/>
      <c r="F85" s="11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0"/>
      <c r="D86" s="127"/>
      <c r="E86" s="110"/>
      <c r="F86" s="11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0"/>
      <c r="D87" s="127"/>
      <c r="E87" s="110"/>
      <c r="F87" s="11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0"/>
      <c r="D88" s="127"/>
      <c r="E88" s="110"/>
      <c r="F88" s="11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0"/>
      <c r="D89" s="127"/>
      <c r="E89" s="110"/>
      <c r="F89" s="11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0"/>
      <c r="D90" s="127"/>
      <c r="E90" s="110"/>
      <c r="F90" s="11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0"/>
      <c r="D91" s="127"/>
      <c r="E91" s="110"/>
      <c r="F91" s="11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0"/>
      <c r="D92" s="127"/>
      <c r="E92" s="110"/>
      <c r="F92" s="11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0"/>
      <c r="D93" s="127"/>
      <c r="E93" s="110"/>
      <c r="F93" s="11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0"/>
      <c r="D94" s="127"/>
      <c r="E94" s="110"/>
      <c r="F94" s="11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0"/>
      <c r="D95" s="127"/>
      <c r="E95" s="110"/>
      <c r="F95" s="11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0"/>
      <c r="D96" s="127"/>
      <c r="E96" s="110"/>
      <c r="F96" s="11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0"/>
      <c r="D97" s="127"/>
      <c r="E97" s="110"/>
      <c r="F97" s="11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0"/>
      <c r="D98" s="127"/>
      <c r="E98" s="110"/>
      <c r="F98" s="110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0"/>
      <c r="D99" s="127"/>
      <c r="E99" s="110"/>
      <c r="F99" s="110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flGkUX7PwzbH77wCp6G/IlvCgS7t4QDRpcbGNDk6QR32aafIJyLWFGuOp/a0408LFBpPb6ex2dq2LP5VZYAoBQ==" saltValue="1RBvEerGN/PRH46LRkkBjg==" spinCount="100000" sheet="1" objects="1" scenarios="1"/>
  <mergeCells count="23">
    <mergeCell ref="U8:U10"/>
    <mergeCell ref="B8:B9"/>
    <mergeCell ref="C8:C9"/>
    <mergeCell ref="D8:D9"/>
    <mergeCell ref="E8:E9"/>
    <mergeCell ref="L8:L9"/>
    <mergeCell ref="P8:P9"/>
    <mergeCell ref="Q8:Q9"/>
    <mergeCell ref="T8:T9"/>
    <mergeCell ref="V8:V9"/>
    <mergeCell ref="B1:D1"/>
    <mergeCell ref="G5:H5"/>
    <mergeCell ref="B14:G14"/>
    <mergeCell ref="R13:T13"/>
    <mergeCell ref="R12:T12"/>
    <mergeCell ref="B12:G12"/>
    <mergeCell ref="B13:H13"/>
    <mergeCell ref="I8:I10"/>
    <mergeCell ref="J8:J10"/>
    <mergeCell ref="K8:K10"/>
    <mergeCell ref="M8:M10"/>
    <mergeCell ref="N8:N10"/>
    <mergeCell ref="O8:O10"/>
  </mergeCells>
  <conditionalFormatting sqref="G7:H10 R7:R8 R10">
    <cfRule type="notContainsBlanks" dxfId="5" priority="79">
      <formula>LEN(TRIM(G7))&gt;0</formula>
    </cfRule>
  </conditionalFormatting>
  <conditionalFormatting sqref="G7:H10">
    <cfRule type="notContainsBlanks" dxfId="4" priority="78">
      <formula>LEN(TRIM(G7))&gt;0</formula>
    </cfRule>
  </conditionalFormatting>
  <conditionalFormatting sqref="R7:R8 G7:H10 R10">
    <cfRule type="notContainsBlanks" dxfId="3" priority="80">
      <formula>LEN(TRIM(G7))&gt;0</formula>
    </cfRule>
    <cfRule type="containsBlanks" dxfId="2" priority="82">
      <formula>LEN(TRIM(G7))=0</formula>
    </cfRule>
  </conditionalFormatting>
  <conditionalFormatting sqref="T7:T8 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 E10" xr:uid="{349A6282-9232-40B5-B155-0C95E3B5B228}">
      <formula1>"ks,bal,sada,m,"</formula1>
    </dataValidation>
    <dataValidation type="list" allowBlank="1" showInputMessage="1" showErrorMessage="1" sqref="J7 J8:J9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V10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2025-01-21T06:03:56Z</cp:lastPrinted>
  <dcterms:created xsi:type="dcterms:W3CDTF">2014-03-05T12:43:32Z</dcterms:created>
  <dcterms:modified xsi:type="dcterms:W3CDTF">2025-01-21T06:44:09Z</dcterms:modified>
</cp:coreProperties>
</file>